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ova cartella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H59" i="1" s="1"/>
  <c r="I45" i="1"/>
  <c r="I35" i="1"/>
  <c r="I26" i="1"/>
  <c r="H26" i="1"/>
  <c r="I60" i="1" l="1"/>
  <c r="I27" i="1"/>
  <c r="I62" i="1"/>
  <c r="I57" i="1"/>
</calcChain>
</file>

<file path=xl/sharedStrings.xml><?xml version="1.0" encoding="utf-8"?>
<sst xmlns="http://schemas.openxmlformats.org/spreadsheetml/2006/main" count="50" uniqueCount="44">
  <si>
    <t>GRUPPO DONATORI FRATRES CAMPI BISENZIO                                            CENTRO DI RACCOLTA FRATRES DELLA PIANA FIORENTINA</t>
  </si>
  <si>
    <t xml:space="preserve">VIALE MONTALVO 8 </t>
  </si>
  <si>
    <t>50013 CAMPI BISENZIO</t>
  </si>
  <si>
    <t>RENDICONTAZIONE ANNO 2018 al 31/12/2018</t>
  </si>
  <si>
    <t>Capitolo numero 1 USCITE donazioni di sangue</t>
  </si>
  <si>
    <t>ENTRATE</t>
  </si>
  <si>
    <t>USCITE</t>
  </si>
  <si>
    <t>Entrate da Asl Toscana Centro</t>
  </si>
  <si>
    <t>Rimborso carburante per riunuoni e donazioni</t>
  </si>
  <si>
    <t>Materiale di consumo</t>
  </si>
  <si>
    <t>Ritenute di acconto 2017</t>
  </si>
  <si>
    <t>TOTALE ENTRATE - USCITE</t>
  </si>
  <si>
    <t>RICAVI DA  DONAZIONI</t>
  </si>
  <si>
    <t>Capitolo numero 2 Cancelleria/ricariche telefoniche</t>
  </si>
  <si>
    <t>Ricarica telefonica</t>
  </si>
  <si>
    <t>Cancelleria/Francobolli</t>
  </si>
  <si>
    <t>Sito Internet</t>
  </si>
  <si>
    <t>TOTALE</t>
  </si>
  <si>
    <t>Medaglie</t>
  </si>
  <si>
    <t xml:space="preserve">Attestati </t>
  </si>
  <si>
    <t>Regalo per donatori + rinfresco</t>
  </si>
  <si>
    <t xml:space="preserve">TOTALE </t>
  </si>
  <si>
    <t>Contributo Shalom Natale</t>
  </si>
  <si>
    <t>Manifestazione Campi In Piazza</t>
  </si>
  <si>
    <t>5x1000 2015</t>
  </si>
  <si>
    <t>Entrate Diverse</t>
  </si>
  <si>
    <t>Pec</t>
  </si>
  <si>
    <t>Spese conto corrente</t>
  </si>
  <si>
    <t>Cassa</t>
  </si>
  <si>
    <t xml:space="preserve">TOTALE GENERALE ENTRATE </t>
  </si>
  <si>
    <t>TOTALE GENERALE USCITE</t>
  </si>
  <si>
    <t>SALDO GESTIONE</t>
  </si>
  <si>
    <t>Compensi Medici ed Infermieri (Compreso Direzione Sanitaria)</t>
  </si>
  <si>
    <t>Colazioni donazioni</t>
  </si>
  <si>
    <t>Manutenzione Frigoemoteca</t>
  </si>
  <si>
    <t>Assicurazione RCT e Volontari</t>
  </si>
  <si>
    <t xml:space="preserve">Promozione alla Donazione </t>
  </si>
  <si>
    <t>Capitolo numero 3 "Festa annuale donatori"</t>
  </si>
  <si>
    <t>Capitolo 4 Spese/Entrate Diverse</t>
  </si>
  <si>
    <t>Consulenza mantenimento requisiti accreditamento</t>
  </si>
  <si>
    <t>Smaltimento Rifiuti</t>
  </si>
  <si>
    <t xml:space="preserve">Trasporto Sangue </t>
  </si>
  <si>
    <t>Gadget</t>
  </si>
  <si>
    <t xml:space="preserve">Tasse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</si>
</sst>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indexed="10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</font>
    <font>
      <sz val="10"/>
      <color indexed="10"/>
      <name val="Arial"/>
    </font>
    <font>
      <b/>
      <sz val="10"/>
      <color indexed="9"/>
      <name val="Arial"/>
      <family val="2"/>
    </font>
    <font>
      <sz val="10"/>
      <color indexed="9"/>
      <name val="Arial"/>
    </font>
    <font>
      <sz val="10"/>
      <name val="Arial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Alignment="1"/>
    <xf numFmtId="0" fontId="0" fillId="0" borderId="0" xfId="0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Alignment="1"/>
    <xf numFmtId="0" fontId="0" fillId="0" borderId="0" xfId="0" applyFill="1" applyBorder="1" applyAlignment="1"/>
    <xf numFmtId="0" fontId="0" fillId="0" borderId="5" xfId="0" applyBorder="1"/>
    <xf numFmtId="4" fontId="0" fillId="0" borderId="6" xfId="0" applyNumberFormat="1" applyBorder="1"/>
    <xf numFmtId="4" fontId="4" fillId="0" borderId="6" xfId="0" applyNumberFormat="1" applyFont="1" applyBorder="1"/>
    <xf numFmtId="4" fontId="2" fillId="0" borderId="7" xfId="0" applyNumberFormat="1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2" fillId="0" borderId="5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8" fillId="0" borderId="0" xfId="0" applyNumberFormat="1" applyFont="1" applyBorder="1"/>
    <xf numFmtId="4" fontId="2" fillId="0" borderId="0" xfId="0" applyNumberFormat="1" applyFont="1" applyBorder="1"/>
    <xf numFmtId="0" fontId="0" fillId="0" borderId="1" xfId="0" applyBorder="1" applyAlignment="1"/>
    <xf numFmtId="4" fontId="4" fillId="0" borderId="0" xfId="0" applyNumberFormat="1" applyFont="1" applyBorder="1"/>
    <xf numFmtId="4" fontId="4" fillId="0" borderId="0" xfId="0" applyNumberFormat="1" applyFont="1"/>
    <xf numFmtId="0" fontId="9" fillId="0" borderId="0" xfId="0" applyFont="1" applyAlignment="1"/>
    <xf numFmtId="4" fontId="4" fillId="0" borderId="0" xfId="0" applyNumberFormat="1" applyFont="1" applyAlignment="1"/>
    <xf numFmtId="4" fontId="2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4" fillId="0" borderId="10" xfId="0" applyNumberFormat="1" applyFont="1" applyBorder="1"/>
    <xf numFmtId="0" fontId="0" fillId="0" borderId="4" xfId="0" applyBorder="1" applyAlignment="1"/>
    <xf numFmtId="4" fontId="6" fillId="2" borderId="4" xfId="0" applyNumberFormat="1" applyFont="1" applyFill="1" applyBorder="1"/>
    <xf numFmtId="4" fontId="6" fillId="2" borderId="6" xfId="0" applyNumberFormat="1" applyFont="1" applyFill="1" applyBorder="1"/>
    <xf numFmtId="0" fontId="0" fillId="2" borderId="0" xfId="0" applyFill="1"/>
    <xf numFmtId="4" fontId="6" fillId="2" borderId="3" xfId="0" applyNumberFormat="1" applyFont="1" applyFill="1" applyBorder="1"/>
    <xf numFmtId="4" fontId="6" fillId="2" borderId="8" xfId="0" applyNumberFormat="1" applyFont="1" applyFill="1" applyBorder="1"/>
    <xf numFmtId="4" fontId="6" fillId="2" borderId="7" xfId="0" applyNumberFormat="1" applyFont="1" applyFill="1" applyBorder="1"/>
    <xf numFmtId="4" fontId="6" fillId="2" borderId="2" xfId="0" applyNumberFormat="1" applyFont="1" applyFill="1" applyBorder="1"/>
    <xf numFmtId="4" fontId="2" fillId="2" borderId="9" xfId="0" applyNumberFormat="1" applyFont="1" applyFill="1" applyBorder="1"/>
    <xf numFmtId="0" fontId="1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552450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8125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6" workbookViewId="0">
      <selection activeCell="C4" sqref="C4:I5"/>
    </sheetView>
  </sheetViews>
  <sheetFormatPr defaultRowHeight="15" x14ac:dyDescent="0.25"/>
  <cols>
    <col min="7" max="7" width="6.5703125" customWidth="1"/>
    <col min="9" max="9" width="9.7109375" bestFit="1" customWidth="1"/>
  </cols>
  <sheetData>
    <row r="1" spans="1:9" x14ac:dyDescent="0.25">
      <c r="C1" s="2" t="s">
        <v>0</v>
      </c>
      <c r="D1" s="3"/>
      <c r="E1" s="3"/>
      <c r="F1" s="3"/>
      <c r="G1" s="3"/>
      <c r="H1" s="3"/>
      <c r="I1" s="3"/>
    </row>
    <row r="2" spans="1:9" x14ac:dyDescent="0.25">
      <c r="C2" s="3"/>
      <c r="D2" s="3"/>
      <c r="E2" s="3"/>
      <c r="F2" s="3"/>
      <c r="G2" s="3"/>
      <c r="H2" s="3"/>
      <c r="I2" s="3"/>
    </row>
    <row r="3" spans="1:9" x14ac:dyDescent="0.25">
      <c r="C3" s="3"/>
      <c r="D3" s="3"/>
      <c r="E3" s="3"/>
      <c r="F3" s="3"/>
      <c r="G3" s="3"/>
      <c r="H3" s="3"/>
      <c r="I3" s="3"/>
    </row>
    <row r="4" spans="1:9" x14ac:dyDescent="0.25">
      <c r="C4" s="4" t="s">
        <v>1</v>
      </c>
      <c r="D4" s="4"/>
      <c r="E4" s="4"/>
      <c r="F4" s="4"/>
      <c r="G4" s="4"/>
      <c r="H4" s="4"/>
      <c r="I4" s="4"/>
    </row>
    <row r="5" spans="1:9" x14ac:dyDescent="0.25">
      <c r="C5" s="4"/>
      <c r="D5" s="4"/>
      <c r="E5" s="4"/>
      <c r="F5" s="4"/>
      <c r="G5" s="4"/>
      <c r="H5" s="4"/>
      <c r="I5" s="4"/>
    </row>
    <row r="6" spans="1:9" x14ac:dyDescent="0.25">
      <c r="C6" s="4" t="s">
        <v>2</v>
      </c>
      <c r="D6" s="5"/>
      <c r="E6" s="5"/>
      <c r="F6" s="5"/>
      <c r="G6" s="5"/>
      <c r="H6" s="5"/>
      <c r="I6" s="5"/>
    </row>
    <row r="7" spans="1:9" x14ac:dyDescent="0.25">
      <c r="C7" s="5"/>
      <c r="D7" s="5"/>
      <c r="E7" s="5"/>
      <c r="F7" s="5"/>
      <c r="G7" s="5"/>
      <c r="H7" s="5"/>
      <c r="I7" s="5"/>
    </row>
    <row r="8" spans="1:9" ht="2.25" customHeight="1" x14ac:dyDescent="0.25">
      <c r="C8" s="5"/>
      <c r="D8" s="5"/>
      <c r="E8" s="5"/>
      <c r="F8" s="5"/>
      <c r="G8" s="5"/>
      <c r="H8" s="5"/>
      <c r="I8" s="5"/>
    </row>
    <row r="9" spans="1:9" ht="15.75" x14ac:dyDescent="0.2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H10" s="1"/>
    </row>
    <row r="11" spans="1:9" x14ac:dyDescent="0.25">
      <c r="A11" s="7" t="s">
        <v>4</v>
      </c>
      <c r="B11" s="7"/>
      <c r="C11" s="7"/>
      <c r="D11" s="7"/>
      <c r="E11" s="7"/>
      <c r="F11" s="7"/>
      <c r="H11" s="8" t="s">
        <v>5</v>
      </c>
      <c r="I11" s="9" t="s">
        <v>6</v>
      </c>
    </row>
    <row r="12" spans="1:9" x14ac:dyDescent="0.25">
      <c r="A12" s="10"/>
      <c r="B12" s="10"/>
      <c r="C12" s="10"/>
      <c r="D12" s="10"/>
      <c r="E12" s="10"/>
      <c r="F12" s="10"/>
      <c r="G12" s="11"/>
      <c r="H12" s="12"/>
      <c r="I12" s="11"/>
    </row>
    <row r="13" spans="1:9" x14ac:dyDescent="0.25">
      <c r="A13" s="13" t="s">
        <v>7</v>
      </c>
      <c r="B13" s="13"/>
      <c r="C13" s="13"/>
      <c r="D13" s="13"/>
      <c r="E13" s="13"/>
      <c r="F13" s="13"/>
      <c r="G13" s="14"/>
      <c r="H13" s="15">
        <v>19487.64</v>
      </c>
      <c r="I13" s="16"/>
    </row>
    <row r="14" spans="1:9" x14ac:dyDescent="0.25">
      <c r="A14" s="13" t="s">
        <v>32</v>
      </c>
      <c r="B14" s="13"/>
      <c r="C14" s="13"/>
      <c r="D14" s="13"/>
      <c r="E14" s="13"/>
      <c r="F14" s="13"/>
      <c r="G14" s="13"/>
      <c r="H14" s="41"/>
      <c r="I14" s="42">
        <v>8812.5</v>
      </c>
    </row>
    <row r="15" spans="1:9" x14ac:dyDescent="0.25">
      <c r="A15" t="s">
        <v>33</v>
      </c>
      <c r="H15" s="17"/>
      <c r="I15" s="42">
        <v>1594.93</v>
      </c>
    </row>
    <row r="16" spans="1:9" x14ac:dyDescent="0.25">
      <c r="A16" t="s">
        <v>8</v>
      </c>
      <c r="H16" s="17"/>
      <c r="I16" s="42">
        <v>235</v>
      </c>
    </row>
    <row r="17" spans="1:11" x14ac:dyDescent="0.25">
      <c r="A17" t="s">
        <v>40</v>
      </c>
      <c r="H17" s="17"/>
      <c r="I17" s="42">
        <v>620.98</v>
      </c>
    </row>
    <row r="18" spans="1:11" x14ac:dyDescent="0.25">
      <c r="A18" t="s">
        <v>41</v>
      </c>
      <c r="H18" s="17"/>
      <c r="I18" s="42">
        <v>558.21</v>
      </c>
    </row>
    <row r="19" spans="1:11" x14ac:dyDescent="0.25">
      <c r="A19" t="s">
        <v>34</v>
      </c>
      <c r="H19" s="17"/>
      <c r="I19" s="42">
        <v>642.94000000000005</v>
      </c>
    </row>
    <row r="20" spans="1:11" x14ac:dyDescent="0.25">
      <c r="A20" s="13" t="s">
        <v>35</v>
      </c>
      <c r="B20" s="13"/>
      <c r="C20" s="13"/>
      <c r="D20" s="13"/>
      <c r="E20" s="13"/>
      <c r="H20" s="17"/>
      <c r="I20" s="42">
        <v>1272.06</v>
      </c>
    </row>
    <row r="21" spans="1:11" x14ac:dyDescent="0.25">
      <c r="A21" s="13" t="s">
        <v>9</v>
      </c>
      <c r="B21" s="13"/>
      <c r="C21" s="13"/>
      <c r="D21" s="13"/>
      <c r="E21" s="13"/>
      <c r="H21" s="17"/>
      <c r="I21" s="42">
        <v>1110.24</v>
      </c>
    </row>
    <row r="22" spans="1:11" x14ac:dyDescent="0.25">
      <c r="A22" s="13" t="s">
        <v>10</v>
      </c>
      <c r="B22" s="13"/>
      <c r="C22" s="13"/>
      <c r="D22" s="13"/>
      <c r="E22" s="13"/>
      <c r="H22" s="17"/>
      <c r="I22" s="42">
        <v>948.1</v>
      </c>
    </row>
    <row r="23" spans="1:11" x14ac:dyDescent="0.25">
      <c r="A23" s="19" t="s">
        <v>36</v>
      </c>
      <c r="B23" s="19"/>
      <c r="C23" s="19"/>
      <c r="D23" s="19"/>
      <c r="E23" s="19"/>
      <c r="H23" s="17"/>
      <c r="I23" s="42">
        <v>593.70000000000005</v>
      </c>
    </row>
    <row r="24" spans="1:11" ht="15.75" thickBot="1" x14ac:dyDescent="0.3">
      <c r="A24" s="20" t="s">
        <v>39</v>
      </c>
      <c r="B24" s="20"/>
      <c r="C24" s="20"/>
      <c r="D24" s="20"/>
      <c r="E24" s="20"/>
      <c r="F24" s="20"/>
      <c r="G24" s="20"/>
      <c r="H24" s="21"/>
      <c r="I24" s="43">
        <v>624</v>
      </c>
    </row>
    <row r="25" spans="1:11" x14ac:dyDescent="0.25">
      <c r="H25" s="1"/>
    </row>
    <row r="26" spans="1:11" ht="15.75" thickBot="1" x14ac:dyDescent="0.3">
      <c r="A26" s="13" t="s">
        <v>11</v>
      </c>
      <c r="B26" s="13"/>
      <c r="C26" s="13"/>
      <c r="D26" s="13"/>
      <c r="H26" s="22">
        <f>(H13*1)</f>
        <v>19487.64</v>
      </c>
      <c r="I26" s="23">
        <f>SUM(I14:I25)*-1</f>
        <v>-17012.66</v>
      </c>
    </row>
    <row r="27" spans="1:11" x14ac:dyDescent="0.25">
      <c r="A27" s="13" t="s">
        <v>12</v>
      </c>
      <c r="B27" s="13"/>
      <c r="C27" s="13"/>
      <c r="D27" s="13"/>
      <c r="H27" s="24"/>
      <c r="I27" s="32">
        <f>((H26-(I26*-1)))</f>
        <v>2474.9799999999996</v>
      </c>
    </row>
    <row r="28" spans="1:11" x14ac:dyDescent="0.25">
      <c r="A28" s="14"/>
      <c r="B28" s="14"/>
      <c r="C28" s="14"/>
      <c r="D28" s="14"/>
      <c r="E28" s="14"/>
      <c r="F28" s="14"/>
      <c r="G28" s="14"/>
      <c r="H28" s="24"/>
      <c r="I28" s="24"/>
      <c r="K28" s="42"/>
    </row>
    <row r="29" spans="1:11" x14ac:dyDescent="0.25">
      <c r="A29" s="7" t="s">
        <v>13</v>
      </c>
      <c r="B29" s="7"/>
      <c r="C29" s="7"/>
      <c r="D29" s="7"/>
      <c r="E29" s="7"/>
      <c r="H29" s="8" t="s">
        <v>5</v>
      </c>
      <c r="I29" s="9" t="s">
        <v>6</v>
      </c>
    </row>
    <row r="30" spans="1:11" x14ac:dyDescent="0.25">
      <c r="A30" s="7"/>
      <c r="B30" s="7"/>
      <c r="C30" s="7"/>
      <c r="D30" s="7"/>
      <c r="E30" s="7"/>
      <c r="H30" s="1"/>
      <c r="I30" s="44"/>
    </row>
    <row r="31" spans="1:11" x14ac:dyDescent="0.25">
      <c r="A31" t="s">
        <v>14</v>
      </c>
      <c r="H31" s="17"/>
      <c r="I31" s="45">
        <v>170</v>
      </c>
    </row>
    <row r="32" spans="1:11" x14ac:dyDescent="0.25">
      <c r="A32" t="s">
        <v>15</v>
      </c>
      <c r="H32" s="17"/>
      <c r="I32" s="46">
        <v>104.17</v>
      </c>
    </row>
    <row r="33" spans="1:9" ht="15.75" thickBot="1" x14ac:dyDescent="0.3">
      <c r="A33" s="20" t="s">
        <v>16</v>
      </c>
      <c r="B33" s="20"/>
      <c r="C33" s="20"/>
      <c r="D33" s="20"/>
      <c r="E33" s="20"/>
      <c r="F33" s="20"/>
      <c r="G33" s="20"/>
      <c r="H33" s="21"/>
      <c r="I33" s="47">
        <v>178</v>
      </c>
    </row>
    <row r="34" spans="1:9" x14ac:dyDescent="0.25">
      <c r="H34" s="1"/>
    </row>
    <row r="35" spans="1:9" ht="15.75" thickBot="1" x14ac:dyDescent="0.3">
      <c r="A35" s="14" t="s">
        <v>17</v>
      </c>
      <c r="B35" s="14"/>
      <c r="C35" s="14"/>
      <c r="D35" s="14"/>
      <c r="E35" s="14"/>
      <c r="F35" s="14"/>
      <c r="G35" s="14"/>
      <c r="H35" s="25">
        <v>0</v>
      </c>
      <c r="I35" s="26">
        <f>SUM(I31:I34)*(-1)</f>
        <v>-452.17</v>
      </c>
    </row>
    <row r="36" spans="1:9" x14ac:dyDescent="0.25">
      <c r="H36" s="1"/>
    </row>
    <row r="37" spans="1:9" x14ac:dyDescent="0.25">
      <c r="A37" s="50" t="s">
        <v>37</v>
      </c>
      <c r="B37" s="7"/>
      <c r="C37" s="7"/>
      <c r="D37" s="7"/>
      <c r="H37" s="1"/>
    </row>
    <row r="38" spans="1:9" x14ac:dyDescent="0.25">
      <c r="A38" s="11"/>
      <c r="B38" s="11"/>
      <c r="C38" s="11"/>
      <c r="D38" s="11"/>
      <c r="E38" s="11"/>
      <c r="F38" s="11"/>
      <c r="G38" s="11"/>
      <c r="H38" s="27" t="s">
        <v>5</v>
      </c>
      <c r="I38" s="28" t="s">
        <v>6</v>
      </c>
    </row>
    <row r="39" spans="1:9" x14ac:dyDescent="0.25">
      <c r="A39" t="s">
        <v>18</v>
      </c>
      <c r="H39" s="15"/>
      <c r="I39" s="48">
        <v>234.24</v>
      </c>
    </row>
    <row r="40" spans="1:9" x14ac:dyDescent="0.25">
      <c r="A40" t="s">
        <v>19</v>
      </c>
      <c r="H40" s="17"/>
      <c r="I40" s="42">
        <v>172.12</v>
      </c>
    </row>
    <row r="41" spans="1:9" x14ac:dyDescent="0.25">
      <c r="A41" s="13" t="s">
        <v>42</v>
      </c>
      <c r="B41" s="13"/>
      <c r="C41" s="13"/>
      <c r="D41" s="13"/>
      <c r="H41" s="17"/>
      <c r="I41" s="42">
        <v>100</v>
      </c>
    </row>
    <row r="42" spans="1:9" x14ac:dyDescent="0.25">
      <c r="A42" t="s">
        <v>9</v>
      </c>
      <c r="H42" s="17"/>
      <c r="I42" s="42">
        <v>60.2</v>
      </c>
    </row>
    <row r="43" spans="1:9" ht="15.75" thickBot="1" x14ac:dyDescent="0.3">
      <c r="A43" s="20" t="s">
        <v>20</v>
      </c>
      <c r="B43" s="20"/>
      <c r="C43" s="20"/>
      <c r="D43" s="20"/>
      <c r="E43" s="20"/>
      <c r="F43" s="20"/>
      <c r="G43" s="20"/>
      <c r="H43" s="21"/>
      <c r="I43" s="43">
        <v>900</v>
      </c>
    </row>
    <row r="44" spans="1:9" x14ac:dyDescent="0.25">
      <c r="H44" s="1"/>
    </row>
    <row r="45" spans="1:9" ht="15.75" thickBot="1" x14ac:dyDescent="0.3">
      <c r="A45" t="s">
        <v>21</v>
      </c>
      <c r="H45" s="29">
        <v>0</v>
      </c>
      <c r="I45" s="26">
        <f>SUM(I39:I44)*-1</f>
        <v>-1466.56</v>
      </c>
    </row>
    <row r="46" spans="1:9" x14ac:dyDescent="0.25">
      <c r="H46" s="29"/>
      <c r="I46" s="30"/>
    </row>
    <row r="47" spans="1:9" x14ac:dyDescent="0.25">
      <c r="A47" s="31" t="s">
        <v>38</v>
      </c>
      <c r="B47" s="31"/>
      <c r="C47" s="31"/>
      <c r="D47" s="31"/>
      <c r="E47" s="31"/>
      <c r="F47" s="11"/>
      <c r="G47" s="11"/>
      <c r="H47" s="12"/>
      <c r="I47" s="11"/>
    </row>
    <row r="48" spans="1:9" x14ac:dyDescent="0.25">
      <c r="A48" s="13" t="s">
        <v>22</v>
      </c>
      <c r="B48" s="13"/>
      <c r="C48" s="13"/>
      <c r="D48" s="13"/>
      <c r="H48" s="24"/>
      <c r="I48" s="49">
        <v>175</v>
      </c>
    </row>
    <row r="49" spans="1:9" x14ac:dyDescent="0.25">
      <c r="A49" s="13" t="s">
        <v>23</v>
      </c>
      <c r="B49" s="13"/>
      <c r="C49" s="13"/>
      <c r="D49" s="13"/>
      <c r="H49" s="24"/>
      <c r="I49" s="49">
        <v>70</v>
      </c>
    </row>
    <row r="50" spans="1:9" x14ac:dyDescent="0.25">
      <c r="A50" s="13" t="s">
        <v>24</v>
      </c>
      <c r="B50" s="13"/>
      <c r="C50" s="13"/>
      <c r="D50" s="13"/>
      <c r="H50" s="32">
        <v>594.05999999999995</v>
      </c>
      <c r="I50" s="49"/>
    </row>
    <row r="51" spans="1:9" x14ac:dyDescent="0.25">
      <c r="A51" s="13" t="s">
        <v>25</v>
      </c>
      <c r="B51" s="13"/>
      <c r="C51" s="13"/>
      <c r="D51" s="18"/>
      <c r="H51" s="32">
        <v>2.87</v>
      </c>
      <c r="I51" s="49"/>
    </row>
    <row r="52" spans="1:9" x14ac:dyDescent="0.25">
      <c r="A52" s="13" t="s">
        <v>26</v>
      </c>
      <c r="B52" s="13"/>
      <c r="C52" s="13"/>
      <c r="D52" s="18"/>
      <c r="H52" s="32"/>
      <c r="I52" s="49">
        <v>6.1</v>
      </c>
    </row>
    <row r="53" spans="1:9" x14ac:dyDescent="0.25">
      <c r="A53" s="13" t="s">
        <v>27</v>
      </c>
      <c r="B53" s="13"/>
      <c r="C53" s="13"/>
      <c r="H53" s="24"/>
      <c r="I53" s="49">
        <v>107.5</v>
      </c>
    </row>
    <row r="54" spans="1:9" x14ac:dyDescent="0.25">
      <c r="A54" s="19" t="s">
        <v>43</v>
      </c>
      <c r="B54" s="19"/>
      <c r="C54" s="19"/>
      <c r="H54" s="24"/>
      <c r="I54" s="49">
        <v>104</v>
      </c>
    </row>
    <row r="55" spans="1:9" x14ac:dyDescent="0.25">
      <c r="A55" s="19" t="s">
        <v>28</v>
      </c>
      <c r="B55" s="19"/>
      <c r="C55" s="19"/>
      <c r="H55" s="24"/>
      <c r="I55" s="49">
        <v>103.5</v>
      </c>
    </row>
    <row r="56" spans="1:9" ht="15.75" thickBot="1" x14ac:dyDescent="0.3">
      <c r="A56" t="s">
        <v>17</v>
      </c>
      <c r="H56" s="33">
        <f>(H50+H51)</f>
        <v>596.92999999999995</v>
      </c>
      <c r="I56" s="26">
        <f>SUM(I48:I55)*(-1)</f>
        <v>-566.1</v>
      </c>
    </row>
    <row r="57" spans="1:9" x14ac:dyDescent="0.25">
      <c r="H57" s="1"/>
      <c r="I57" s="33">
        <f>(H56-(I56*-1))</f>
        <v>30.829999999999927</v>
      </c>
    </row>
    <row r="58" spans="1:9" x14ac:dyDescent="0.25">
      <c r="A58" s="11"/>
      <c r="B58" s="11"/>
      <c r="C58" s="11"/>
      <c r="D58" s="11"/>
      <c r="E58" s="11"/>
      <c r="F58" s="11"/>
      <c r="G58" s="11"/>
      <c r="H58" s="12"/>
      <c r="I58" s="11"/>
    </row>
    <row r="59" spans="1:9" x14ac:dyDescent="0.25">
      <c r="A59" s="34" t="s">
        <v>29</v>
      </c>
      <c r="B59" s="34"/>
      <c r="C59" s="34"/>
      <c r="D59" s="34"/>
      <c r="E59" s="34"/>
      <c r="F59" s="34"/>
      <c r="G59" s="34"/>
      <c r="H59" s="35">
        <f>(H56+H13)</f>
        <v>20084.57</v>
      </c>
    </row>
    <row r="60" spans="1:9" x14ac:dyDescent="0.25">
      <c r="A60" s="34" t="s">
        <v>30</v>
      </c>
      <c r="B60" s="34"/>
      <c r="C60" s="34"/>
      <c r="D60" s="34"/>
      <c r="E60" s="34"/>
      <c r="F60" s="34"/>
      <c r="G60" s="34"/>
      <c r="H60" s="1"/>
      <c r="I60" s="36">
        <f>(I26+I35+I45+I56)</f>
        <v>-19497.489999999998</v>
      </c>
    </row>
    <row r="61" spans="1:9" x14ac:dyDescent="0.25">
      <c r="A61" s="37"/>
      <c r="B61" s="37"/>
      <c r="C61" s="37"/>
      <c r="D61" s="11"/>
      <c r="E61" s="11"/>
      <c r="F61" s="11"/>
      <c r="G61" s="11"/>
      <c r="H61" s="12"/>
      <c r="I61" s="11"/>
    </row>
    <row r="62" spans="1:9" ht="15.75" thickBot="1" x14ac:dyDescent="0.3">
      <c r="A62" s="38" t="s">
        <v>31</v>
      </c>
      <c r="B62" s="38"/>
      <c r="C62" s="38"/>
      <c r="D62" s="38"/>
      <c r="E62" s="38"/>
      <c r="F62" s="38"/>
      <c r="G62" s="38"/>
      <c r="H62" s="39"/>
      <c r="I62" s="40">
        <f>(H59-(I60*-1))</f>
        <v>587.08000000000175</v>
      </c>
    </row>
  </sheetData>
  <mergeCells count="25">
    <mergeCell ref="A62:G62"/>
    <mergeCell ref="A14:H14"/>
    <mergeCell ref="A53:C53"/>
    <mergeCell ref="A54:C54"/>
    <mergeCell ref="A55:C55"/>
    <mergeCell ref="A59:G59"/>
    <mergeCell ref="A60:G60"/>
    <mergeCell ref="A47:E47"/>
    <mergeCell ref="A48:D48"/>
    <mergeCell ref="A49:D49"/>
    <mergeCell ref="A50:D50"/>
    <mergeCell ref="A51:C51"/>
    <mergeCell ref="A52:C52"/>
    <mergeCell ref="A21:E21"/>
    <mergeCell ref="A22:E22"/>
    <mergeCell ref="A23:E23"/>
    <mergeCell ref="A26:D26"/>
    <mergeCell ref="A27:D27"/>
    <mergeCell ref="A41:D41"/>
    <mergeCell ref="A20:E20"/>
    <mergeCell ref="C1:I3"/>
    <mergeCell ref="C4:I5"/>
    <mergeCell ref="C6:I8"/>
    <mergeCell ref="A9:I9"/>
    <mergeCell ref="A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2019-07-28T09:51:55Z</cp:lastPrinted>
  <dcterms:created xsi:type="dcterms:W3CDTF">2019-07-28T09:30:03Z</dcterms:created>
  <dcterms:modified xsi:type="dcterms:W3CDTF">2019-07-28T10:05:22Z</dcterms:modified>
</cp:coreProperties>
</file>